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АНАЛИЗ\Анализ 2022\ПИСЬМА ОТДЕЛА\1. Глава РМ\Богатову АА итоги самообложения 2021г\"/>
    </mc:Choice>
  </mc:AlternateContent>
  <bookViews>
    <workbookView xWindow="0" yWindow="0" windowWidth="28800" windowHeight="13335"/>
  </bookViews>
  <sheets>
    <sheet name="районы" sheetId="2" r:id="rId1"/>
  </sheets>
  <definedNames>
    <definedName name="_xlnm.Print_Titles" localSheetId="0">районы!$A:$A</definedName>
    <definedName name="_xlnm.Print_Area" localSheetId="0">районы!$A$1:$M$71</definedName>
  </definedNames>
  <calcPr calcId="152511"/>
</workbook>
</file>

<file path=xl/calcChain.xml><?xml version="1.0" encoding="utf-8"?>
<calcChain xmlns="http://schemas.openxmlformats.org/spreadsheetml/2006/main">
  <c r="G48" i="2" l="1"/>
  <c r="G70" i="2" s="1"/>
  <c r="F48" i="2"/>
  <c r="F70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K69" i="2"/>
  <c r="K68" i="2"/>
  <c r="K67" i="2"/>
  <c r="K66" i="2"/>
  <c r="K65" i="2"/>
  <c r="K64" i="2"/>
  <c r="K63" i="2"/>
  <c r="K61" i="2"/>
  <c r="K60" i="2"/>
  <c r="K59" i="2"/>
  <c r="K58" i="2"/>
  <c r="K57" i="2"/>
  <c r="K56" i="2"/>
  <c r="K55" i="2"/>
  <c r="K54" i="2"/>
  <c r="K52" i="2"/>
  <c r="K51" i="2"/>
  <c r="K50" i="2"/>
  <c r="K49" i="2"/>
  <c r="K48" i="2"/>
  <c r="K47" i="2"/>
  <c r="K46" i="2"/>
  <c r="K45" i="2"/>
  <c r="K44" i="2"/>
  <c r="K43" i="2"/>
  <c r="K42" i="2"/>
  <c r="K40" i="2"/>
  <c r="K39" i="2"/>
  <c r="K38" i="2"/>
  <c r="K37" i="2"/>
  <c r="K36" i="2"/>
  <c r="K34" i="2"/>
  <c r="K33" i="2"/>
  <c r="K32" i="2"/>
  <c r="K31" i="2"/>
  <c r="K30" i="2"/>
  <c r="K29" i="2"/>
  <c r="K27" i="2"/>
  <c r="K25" i="2"/>
  <c r="K24" i="2"/>
  <c r="K23" i="2"/>
  <c r="K22" i="2"/>
  <c r="K20" i="2"/>
  <c r="K19" i="2"/>
  <c r="K18" i="2"/>
  <c r="K16" i="2"/>
  <c r="K15" i="2"/>
  <c r="K14" i="2"/>
  <c r="K12" i="2"/>
  <c r="K11" i="2"/>
  <c r="K10" i="2"/>
  <c r="K9" i="2"/>
  <c r="K8" i="2"/>
  <c r="K7" i="2"/>
  <c r="K6" i="2"/>
  <c r="J62" i="2"/>
  <c r="K62" i="2" s="1"/>
  <c r="J69" i="2"/>
  <c r="J64" i="2"/>
  <c r="J53" i="2"/>
  <c r="K53" i="2" s="1"/>
  <c r="J48" i="2"/>
  <c r="J41" i="2"/>
  <c r="K41" i="2" s="1"/>
  <c r="J35" i="2"/>
  <c r="K35" i="2" s="1"/>
  <c r="J28" i="2"/>
  <c r="K28" i="2" s="1"/>
  <c r="J26" i="2"/>
  <c r="K26" i="2" s="1"/>
  <c r="J21" i="2"/>
  <c r="K21" i="2" s="1"/>
  <c r="J17" i="2"/>
  <c r="K17" i="2" s="1"/>
  <c r="J13" i="2"/>
  <c r="K13" i="2" s="1"/>
  <c r="J7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E70" i="2"/>
  <c r="H70" i="2"/>
  <c r="I70" i="2"/>
  <c r="D70" i="2"/>
  <c r="K70" i="2" l="1"/>
  <c r="J70" i="2"/>
  <c r="L48" i="2"/>
  <c r="L70" i="2" s="1"/>
  <c r="C70" i="2" l="1"/>
  <c r="B70" i="2"/>
</calcChain>
</file>

<file path=xl/sharedStrings.xml><?xml version="1.0" encoding="utf-8"?>
<sst xmlns="http://schemas.openxmlformats.org/spreadsheetml/2006/main" count="87" uniqueCount="81">
  <si>
    <t>рублей</t>
  </si>
  <si>
    <t>1 кв. 2021 г.</t>
  </si>
  <si>
    <t>Средства самооблож. граждан</t>
  </si>
  <si>
    <t xml:space="preserve">Иные МБТ </t>
  </si>
  <si>
    <t>Приложение 1</t>
  </si>
  <si>
    <t>Объем средств, поступивших в местные бюджеты на решение вопросов местного значения и размер иных межбюджетных трансфертов, выделенных из республиканского бюджета в рамках самообложения граждан в 2021 году</t>
  </si>
  <si>
    <t>2 кв. 2021 г.</t>
  </si>
  <si>
    <t>3 кв. 2021 г.</t>
  </si>
  <si>
    <t>4 кв. 2021 г.</t>
  </si>
  <si>
    <t>ИТОГО 2021 г.</t>
  </si>
  <si>
    <t>Наименование муниципальных образований (в разрезе городских и сельских поселений)</t>
  </si>
  <si>
    <t>Иные МБТ (4:1)</t>
  </si>
  <si>
    <t>ИТОГО</t>
  </si>
  <si>
    <t>Иные МБТ (2:1)</t>
  </si>
  <si>
    <t xml:space="preserve">Редкодубское сельское поселение </t>
  </si>
  <si>
    <t>Ардатовский район Итог</t>
  </si>
  <si>
    <t>Аловское сельское поселение</t>
  </si>
  <si>
    <t>Атяшевское сельское поселение</t>
  </si>
  <si>
    <t>Большеманадышское сельское поселение</t>
  </si>
  <si>
    <t>Киржеманское сельское поселение</t>
  </si>
  <si>
    <t>Сабанчеевское сельское поселение</t>
  </si>
  <si>
    <t>Атяшевский район  Итог</t>
  </si>
  <si>
    <t xml:space="preserve">Пермисское сельское поселение </t>
  </si>
  <si>
    <t xml:space="preserve">Починковское сельское поселение </t>
  </si>
  <si>
    <t xml:space="preserve">Симкинское сельское поселение </t>
  </si>
  <si>
    <t>Большеберезниковский район Итог</t>
  </si>
  <si>
    <t xml:space="preserve"> Киржеманское сельское поселение </t>
  </si>
  <si>
    <t xml:space="preserve">Кучкаевское сельское поселение </t>
  </si>
  <si>
    <t xml:space="preserve"> Старочамзинско сельское поселение </t>
  </si>
  <si>
    <t>Большеигнатовский район Итог</t>
  </si>
  <si>
    <t>Ардатовское сельское поселение</t>
  </si>
  <si>
    <t>Дубенский район  Итог</t>
  </si>
  <si>
    <t xml:space="preserve">Кочетовское сельское поселение </t>
  </si>
  <si>
    <t>Нововерхисское сельское поселение</t>
  </si>
  <si>
    <t>Инсарский район  Итог</t>
  </si>
  <si>
    <t xml:space="preserve">Берегово-Сыресевское сельское поселение </t>
  </si>
  <si>
    <t>Ичалковский район  Итог</t>
  </si>
  <si>
    <t xml:space="preserve">Колопинское сельское поселение </t>
  </si>
  <si>
    <t>Краснослободский район  Итог</t>
  </si>
  <si>
    <t xml:space="preserve">Берсеневское сельское поселение </t>
  </si>
  <si>
    <t xml:space="preserve">Болотниковское сельское поселение </t>
  </si>
  <si>
    <t xml:space="preserve">Первомайское сельское поселение  </t>
  </si>
  <si>
    <t xml:space="preserve">Саловское сельское поселение </t>
  </si>
  <si>
    <t>Лямбирский район  Итог</t>
  </si>
  <si>
    <t>Старошайговское сельское поселение</t>
  </si>
  <si>
    <t>Старошайговский район  Итог</t>
  </si>
  <si>
    <t xml:space="preserve">Аксельское сельское поселение </t>
  </si>
  <si>
    <t>Бабеевское сельское поселение</t>
  </si>
  <si>
    <t xml:space="preserve">Пурдошанское сельское поселение </t>
  </si>
  <si>
    <t>Темниковский район  Итог</t>
  </si>
  <si>
    <t xml:space="preserve">Барашевское сельское поселение </t>
  </si>
  <si>
    <t xml:space="preserve">Дачное сельское поселение </t>
  </si>
  <si>
    <t xml:space="preserve">Куликовское сельское поселение </t>
  </si>
  <si>
    <t xml:space="preserve">Нароватовское сельское поселение </t>
  </si>
  <si>
    <t>Такушевское сельское поселение</t>
  </si>
  <si>
    <t xml:space="preserve">Теньгушевское сельское поселение </t>
  </si>
  <si>
    <t>Виндрейское сельское поселение</t>
  </si>
  <si>
    <t>Краснопольское сельское поселение</t>
  </si>
  <si>
    <t>Салазгорьское сельское поселение</t>
  </si>
  <si>
    <t>Сургодьское сельское поселение</t>
  </si>
  <si>
    <t>Торбеевский район  Итог</t>
  </si>
  <si>
    <t>Алексеевское сельское поселение</t>
  </si>
  <si>
    <t>Апраксинское сельское поселение</t>
  </si>
  <si>
    <t>Большемаресевское сельское поселение</t>
  </si>
  <si>
    <t>Большеремезенское сельское поселение</t>
  </si>
  <si>
    <t>Медаевское сельское поселение</t>
  </si>
  <si>
    <t>Мичуринское сельское поселение</t>
  </si>
  <si>
    <t>Отрадненское сельское поселение</t>
  </si>
  <si>
    <t>Городское поселение Чамзинка</t>
  </si>
  <si>
    <t>Чамзинский район  Итог</t>
  </si>
  <si>
    <t>Большеазясьскоесельское поселение</t>
  </si>
  <si>
    <t>Ковылкинский район Итог</t>
  </si>
  <si>
    <t>Болдовское сельское поселение</t>
  </si>
  <si>
    <t>Красносельцовское сельское поселение</t>
  </si>
  <si>
    <t>Левженское сельское поселение</t>
  </si>
  <si>
    <t xml:space="preserve">Шишкеевское сельское поселение </t>
  </si>
  <si>
    <t>Рузаевский район Итог</t>
  </si>
  <si>
    <t xml:space="preserve">Распределено пропорционально исходя из остатка лимитов </t>
  </si>
  <si>
    <t>Остаток к распределению за 4 кв 2021г.</t>
  </si>
  <si>
    <t>Теньгушевский район  Итог*</t>
  </si>
  <si>
    <t>* по итогам 3 кв 2021г. отказано в предоставлении иных МБТ на сумму 679 220,0 т.р. по вопросам, не относящимся к вопросам местного значения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</si>
</sst>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"/>
  </numFmts>
  <fonts count="2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22" fillId="0" borderId="0"/>
  </cellStyleXfs>
  <cellXfs count="29">
    <xf numFmtId="0" fontId="0" fillId="0" borderId="0" xfId="0"/>
    <xf numFmtId="164" fontId="0" fillId="0" borderId="0" xfId="42" applyNumberFormat="1" applyFont="1"/>
    <xf numFmtId="43" fontId="0" fillId="0" borderId="0" xfId="0" applyNumberFormat="1"/>
    <xf numFmtId="0" fontId="0" fillId="33" borderId="0" xfId="0" applyFill="1"/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4" fontId="20" fillId="0" borderId="1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4" fontId="20" fillId="34" borderId="12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right"/>
    </xf>
    <xf numFmtId="0" fontId="21" fillId="33" borderId="12" xfId="43" applyFont="1" applyFill="1" applyBorder="1"/>
    <xf numFmtId="0" fontId="18" fillId="33" borderId="12" xfId="43" applyFont="1" applyFill="1" applyBorder="1"/>
    <xf numFmtId="165" fontId="21" fillId="33" borderId="12" xfId="43" applyNumberFormat="1" applyFont="1" applyFill="1" applyBorder="1"/>
    <xf numFmtId="165" fontId="18" fillId="33" borderId="12" xfId="43" applyNumberFormat="1" applyFont="1" applyFill="1" applyBorder="1"/>
    <xf numFmtId="165" fontId="18" fillId="34" borderId="12" xfId="43" applyNumberFormat="1" applyFont="1" applyFill="1" applyBorder="1"/>
    <xf numFmtId="165" fontId="21" fillId="34" borderId="12" xfId="43" applyNumberFormat="1" applyFont="1" applyFill="1" applyBorder="1"/>
    <xf numFmtId="0" fontId="21" fillId="0" borderId="11" xfId="0" applyFont="1" applyBorder="1" applyAlignment="1">
      <alignment horizontal="center" vertical="center" wrapText="1"/>
    </xf>
    <xf numFmtId="0" fontId="0" fillId="33" borderId="15" xfId="43" applyFont="1" applyFill="1" applyBorder="1"/>
    <xf numFmtId="0" fontId="19" fillId="33" borderId="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73" sqref="A73"/>
    </sheetView>
  </sheetViews>
  <sheetFormatPr defaultColWidth="22.1640625" defaultRowHeight="12.75" x14ac:dyDescent="0.2"/>
  <cols>
    <col min="1" max="1" width="40" customWidth="1"/>
    <col min="2" max="2" width="14.33203125" bestFit="1" customWidth="1"/>
    <col min="3" max="3" width="13" bestFit="1" customWidth="1"/>
    <col min="4" max="8" width="15.33203125" bestFit="1" customWidth="1"/>
    <col min="9" max="9" width="16.33203125" customWidth="1"/>
    <col min="10" max="10" width="18.1640625" bestFit="1" customWidth="1"/>
    <col min="11" max="11" width="18.1640625" customWidth="1"/>
    <col min="12" max="12" width="15.33203125" bestFit="1" customWidth="1"/>
    <col min="13" max="13" width="16.6640625" bestFit="1" customWidth="1"/>
    <col min="14" max="24" width="20.5" customWidth="1"/>
  </cols>
  <sheetData>
    <row r="1" spans="1:13" ht="14.25" x14ac:dyDescent="0.2">
      <c r="A1" s="12" t="s">
        <v>4</v>
      </c>
    </row>
    <row r="2" spans="1:13" s="3" customFormat="1" ht="58.5" customHeight="1" x14ac:dyDescent="0.2">
      <c r="B2" s="22" t="s">
        <v>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">
      <c r="M3" s="13" t="s">
        <v>0</v>
      </c>
    </row>
    <row r="4" spans="1:13" s="8" customFormat="1" ht="27" customHeight="1" x14ac:dyDescent="0.2">
      <c r="A4" s="23" t="s">
        <v>10</v>
      </c>
      <c r="B4" s="24" t="s">
        <v>1</v>
      </c>
      <c r="C4" s="24"/>
      <c r="D4" s="24" t="s">
        <v>6</v>
      </c>
      <c r="E4" s="24"/>
      <c r="F4" s="24" t="s">
        <v>7</v>
      </c>
      <c r="G4" s="24"/>
      <c r="H4" s="26" t="s">
        <v>8</v>
      </c>
      <c r="I4" s="27"/>
      <c r="J4" s="27"/>
      <c r="K4" s="28"/>
      <c r="L4" s="25" t="s">
        <v>9</v>
      </c>
      <c r="M4" s="25"/>
    </row>
    <row r="5" spans="1:13" s="4" customFormat="1" ht="57.75" customHeight="1" x14ac:dyDescent="0.2">
      <c r="A5" s="23"/>
      <c r="B5" s="10" t="s">
        <v>2</v>
      </c>
      <c r="C5" s="5" t="s">
        <v>13</v>
      </c>
      <c r="D5" s="10" t="s">
        <v>2</v>
      </c>
      <c r="E5" s="5" t="s">
        <v>11</v>
      </c>
      <c r="F5" s="10" t="s">
        <v>2</v>
      </c>
      <c r="G5" s="5" t="s">
        <v>11</v>
      </c>
      <c r="H5" s="10" t="s">
        <v>2</v>
      </c>
      <c r="I5" s="5" t="s">
        <v>11</v>
      </c>
      <c r="J5" s="20" t="s">
        <v>77</v>
      </c>
      <c r="K5" s="20" t="s">
        <v>78</v>
      </c>
      <c r="L5" s="11" t="s">
        <v>2</v>
      </c>
      <c r="M5" s="11" t="s">
        <v>3</v>
      </c>
    </row>
    <row r="6" spans="1:13" s="4" customFormat="1" x14ac:dyDescent="0.2">
      <c r="A6" s="15" t="s">
        <v>14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188000</v>
      </c>
      <c r="I6" s="17">
        <v>752000</v>
      </c>
      <c r="J6" s="17">
        <v>481870</v>
      </c>
      <c r="K6" s="17">
        <f>I6-J6</f>
        <v>270130</v>
      </c>
      <c r="L6" s="18">
        <f>B6+D6+F6+H6</f>
        <v>188000</v>
      </c>
      <c r="M6" s="18">
        <f>C6+E6+G6+J6</f>
        <v>481870</v>
      </c>
    </row>
    <row r="7" spans="1:13" s="4" customFormat="1" x14ac:dyDescent="0.2">
      <c r="A7" s="14" t="s">
        <v>15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188000</v>
      </c>
      <c r="I7" s="16">
        <v>752000</v>
      </c>
      <c r="J7" s="16">
        <f>J6</f>
        <v>481870</v>
      </c>
      <c r="K7" s="16">
        <f t="shared" ref="K7:K69" si="0">I7-J7</f>
        <v>270130</v>
      </c>
      <c r="L7" s="19">
        <f t="shared" ref="L7:L69" si="1">B7+D7+F7+H7</f>
        <v>188000</v>
      </c>
      <c r="M7" s="19">
        <f t="shared" ref="M7:M69" si="2">C7+E7+G7+J7</f>
        <v>481870</v>
      </c>
    </row>
    <row r="8" spans="1:13" s="4" customFormat="1" x14ac:dyDescent="0.2">
      <c r="A8" s="15" t="s">
        <v>16</v>
      </c>
      <c r="B8" s="17">
        <v>0</v>
      </c>
      <c r="C8" s="17">
        <v>0</v>
      </c>
      <c r="D8" s="17">
        <v>0</v>
      </c>
      <c r="E8" s="17">
        <v>0</v>
      </c>
      <c r="F8" s="17">
        <v>95100</v>
      </c>
      <c r="G8" s="17">
        <v>380400</v>
      </c>
      <c r="H8" s="17">
        <v>0</v>
      </c>
      <c r="I8" s="17">
        <v>0</v>
      </c>
      <c r="J8" s="17">
        <v>0</v>
      </c>
      <c r="K8" s="17">
        <f t="shared" si="0"/>
        <v>0</v>
      </c>
      <c r="L8" s="18">
        <f t="shared" si="1"/>
        <v>95100</v>
      </c>
      <c r="M8" s="18">
        <f t="shared" si="2"/>
        <v>380400</v>
      </c>
    </row>
    <row r="9" spans="1:13" s="4" customFormat="1" x14ac:dyDescent="0.2">
      <c r="A9" s="15" t="s">
        <v>17</v>
      </c>
      <c r="B9" s="17">
        <v>0</v>
      </c>
      <c r="C9" s="17">
        <v>0</v>
      </c>
      <c r="D9" s="17">
        <v>0</v>
      </c>
      <c r="E9" s="17">
        <v>0</v>
      </c>
      <c r="F9" s="17">
        <v>355200</v>
      </c>
      <c r="G9" s="17">
        <v>1420800</v>
      </c>
      <c r="H9" s="17">
        <v>43850</v>
      </c>
      <c r="I9" s="17">
        <v>175400</v>
      </c>
      <c r="J9" s="17">
        <v>112394</v>
      </c>
      <c r="K9" s="17">
        <f t="shared" si="0"/>
        <v>63006</v>
      </c>
      <c r="L9" s="18">
        <f t="shared" si="1"/>
        <v>399050</v>
      </c>
      <c r="M9" s="18">
        <f t="shared" si="2"/>
        <v>1533194</v>
      </c>
    </row>
    <row r="10" spans="1:13" s="4" customFormat="1" x14ac:dyDescent="0.2">
      <c r="A10" s="15" t="s">
        <v>18</v>
      </c>
      <c r="B10" s="17">
        <v>0</v>
      </c>
      <c r="C10" s="17">
        <v>0</v>
      </c>
      <c r="D10" s="17">
        <v>0</v>
      </c>
      <c r="E10" s="17">
        <v>0</v>
      </c>
      <c r="F10" s="17">
        <v>144500</v>
      </c>
      <c r="G10" s="17">
        <v>578000</v>
      </c>
      <c r="H10" s="17">
        <v>0</v>
      </c>
      <c r="I10" s="17">
        <v>0</v>
      </c>
      <c r="J10" s="17">
        <v>0</v>
      </c>
      <c r="K10" s="17">
        <f t="shared" si="0"/>
        <v>0</v>
      </c>
      <c r="L10" s="18">
        <f t="shared" si="1"/>
        <v>144500</v>
      </c>
      <c r="M10" s="18">
        <f t="shared" si="2"/>
        <v>578000</v>
      </c>
    </row>
    <row r="11" spans="1:13" s="4" customFormat="1" x14ac:dyDescent="0.2">
      <c r="A11" s="15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150000</v>
      </c>
      <c r="G11" s="17">
        <v>600000</v>
      </c>
      <c r="H11" s="17">
        <v>0</v>
      </c>
      <c r="I11" s="17">
        <v>0</v>
      </c>
      <c r="J11" s="17">
        <v>0</v>
      </c>
      <c r="K11" s="17">
        <f t="shared" si="0"/>
        <v>0</v>
      </c>
      <c r="L11" s="18">
        <f t="shared" si="1"/>
        <v>150000</v>
      </c>
      <c r="M11" s="18">
        <f t="shared" si="2"/>
        <v>600000</v>
      </c>
    </row>
    <row r="12" spans="1:13" s="4" customFormat="1" x14ac:dyDescent="0.2">
      <c r="A12" s="15" t="s">
        <v>20</v>
      </c>
      <c r="B12" s="17">
        <v>0</v>
      </c>
      <c r="C12" s="17">
        <v>0</v>
      </c>
      <c r="D12" s="17">
        <v>0</v>
      </c>
      <c r="E12" s="17">
        <v>0</v>
      </c>
      <c r="F12" s="17">
        <v>57000</v>
      </c>
      <c r="G12" s="17">
        <v>228000</v>
      </c>
      <c r="H12" s="17">
        <v>20750</v>
      </c>
      <c r="I12" s="17">
        <v>83000</v>
      </c>
      <c r="J12" s="17">
        <v>53185</v>
      </c>
      <c r="K12" s="17">
        <f t="shared" si="0"/>
        <v>29815</v>
      </c>
      <c r="L12" s="18">
        <f t="shared" si="1"/>
        <v>77750</v>
      </c>
      <c r="M12" s="18">
        <f t="shared" si="2"/>
        <v>281185</v>
      </c>
    </row>
    <row r="13" spans="1:13" s="4" customFormat="1" x14ac:dyDescent="0.2">
      <c r="A13" s="14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801800</v>
      </c>
      <c r="G13" s="16">
        <v>3207200</v>
      </c>
      <c r="H13" s="16">
        <v>64600</v>
      </c>
      <c r="I13" s="16">
        <v>258400</v>
      </c>
      <c r="J13" s="16">
        <f>SUM(J8:J12)</f>
        <v>165579</v>
      </c>
      <c r="K13" s="16">
        <f t="shared" si="0"/>
        <v>92821</v>
      </c>
      <c r="L13" s="19">
        <f t="shared" si="1"/>
        <v>866400</v>
      </c>
      <c r="M13" s="19">
        <f t="shared" si="2"/>
        <v>3372779</v>
      </c>
    </row>
    <row r="14" spans="1:13" s="4" customFormat="1" x14ac:dyDescent="0.2">
      <c r="A14" s="15" t="s">
        <v>22</v>
      </c>
      <c r="B14" s="17">
        <v>0</v>
      </c>
      <c r="C14" s="17">
        <v>0</v>
      </c>
      <c r="D14" s="17">
        <v>0</v>
      </c>
      <c r="E14" s="17">
        <v>0</v>
      </c>
      <c r="F14" s="17">
        <v>60000</v>
      </c>
      <c r="G14" s="17">
        <v>240000</v>
      </c>
      <c r="H14" s="17">
        <v>101000</v>
      </c>
      <c r="I14" s="17">
        <v>404000</v>
      </c>
      <c r="J14" s="17">
        <v>258877</v>
      </c>
      <c r="K14" s="17">
        <f t="shared" si="0"/>
        <v>145123</v>
      </c>
      <c r="L14" s="18">
        <f t="shared" si="1"/>
        <v>161000</v>
      </c>
      <c r="M14" s="18">
        <f t="shared" si="2"/>
        <v>498877</v>
      </c>
    </row>
    <row r="15" spans="1:13" s="4" customFormat="1" x14ac:dyDescent="0.2">
      <c r="A15" s="15" t="s">
        <v>23</v>
      </c>
      <c r="B15" s="17">
        <v>1200</v>
      </c>
      <c r="C15" s="17">
        <v>2400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f t="shared" si="0"/>
        <v>0</v>
      </c>
      <c r="L15" s="18">
        <f t="shared" si="1"/>
        <v>1200</v>
      </c>
      <c r="M15" s="18">
        <f t="shared" si="2"/>
        <v>2400</v>
      </c>
    </row>
    <row r="16" spans="1:13" s="4" customFormat="1" x14ac:dyDescent="0.2">
      <c r="A16" s="15" t="s">
        <v>24</v>
      </c>
      <c r="B16" s="17">
        <v>0</v>
      </c>
      <c r="C16" s="17">
        <v>0</v>
      </c>
      <c r="D16" s="17">
        <v>0</v>
      </c>
      <c r="E16" s="17">
        <v>0</v>
      </c>
      <c r="F16" s="17">
        <v>78600</v>
      </c>
      <c r="G16" s="17">
        <v>314400</v>
      </c>
      <c r="H16" s="17">
        <v>9600</v>
      </c>
      <c r="I16" s="17">
        <v>38400</v>
      </c>
      <c r="J16" s="17">
        <v>24606</v>
      </c>
      <c r="K16" s="17">
        <f t="shared" si="0"/>
        <v>13794</v>
      </c>
      <c r="L16" s="18">
        <f t="shared" si="1"/>
        <v>88200</v>
      </c>
      <c r="M16" s="18">
        <f t="shared" si="2"/>
        <v>339006</v>
      </c>
    </row>
    <row r="17" spans="1:13" s="4" customFormat="1" x14ac:dyDescent="0.2">
      <c r="A17" s="14" t="s">
        <v>25</v>
      </c>
      <c r="B17" s="16">
        <v>1200</v>
      </c>
      <c r="C17" s="16">
        <v>2400</v>
      </c>
      <c r="D17" s="16">
        <v>0</v>
      </c>
      <c r="E17" s="16">
        <v>0</v>
      </c>
      <c r="F17" s="16">
        <v>138600</v>
      </c>
      <c r="G17" s="16">
        <v>554400</v>
      </c>
      <c r="H17" s="16">
        <v>110600</v>
      </c>
      <c r="I17" s="16">
        <v>442400</v>
      </c>
      <c r="J17" s="16">
        <f>SUM(J14:J16)</f>
        <v>283483</v>
      </c>
      <c r="K17" s="16">
        <f t="shared" si="0"/>
        <v>158917</v>
      </c>
      <c r="L17" s="19">
        <f t="shared" si="1"/>
        <v>250400</v>
      </c>
      <c r="M17" s="19">
        <f t="shared" si="2"/>
        <v>840283</v>
      </c>
    </row>
    <row r="18" spans="1:13" s="4" customFormat="1" x14ac:dyDescent="0.2">
      <c r="A18" s="15" t="s">
        <v>26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37500</v>
      </c>
      <c r="I18" s="17">
        <v>150000</v>
      </c>
      <c r="J18" s="17">
        <v>96118</v>
      </c>
      <c r="K18" s="17">
        <f t="shared" si="0"/>
        <v>53882</v>
      </c>
      <c r="L18" s="18">
        <f t="shared" si="1"/>
        <v>37500</v>
      </c>
      <c r="M18" s="18">
        <f t="shared" si="2"/>
        <v>96118</v>
      </c>
    </row>
    <row r="19" spans="1:13" s="4" customFormat="1" x14ac:dyDescent="0.2">
      <c r="A19" s="15" t="s">
        <v>27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35500</v>
      </c>
      <c r="I19" s="17">
        <v>142000</v>
      </c>
      <c r="J19" s="17">
        <v>90990</v>
      </c>
      <c r="K19" s="17">
        <f t="shared" si="0"/>
        <v>51010</v>
      </c>
      <c r="L19" s="18">
        <f t="shared" si="1"/>
        <v>35500</v>
      </c>
      <c r="M19" s="18">
        <f t="shared" si="2"/>
        <v>90990</v>
      </c>
    </row>
    <row r="20" spans="1:13" s="4" customFormat="1" x14ac:dyDescent="0.2">
      <c r="A20" s="15" t="s">
        <v>28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90650</v>
      </c>
      <c r="I20" s="17">
        <v>362600</v>
      </c>
      <c r="J20" s="17">
        <v>232349</v>
      </c>
      <c r="K20" s="17">
        <f t="shared" si="0"/>
        <v>130251</v>
      </c>
      <c r="L20" s="18">
        <f t="shared" si="1"/>
        <v>90650</v>
      </c>
      <c r="M20" s="18">
        <f t="shared" si="2"/>
        <v>232349</v>
      </c>
    </row>
    <row r="21" spans="1:13" s="4" customFormat="1" x14ac:dyDescent="0.2">
      <c r="A21" s="14" t="s">
        <v>29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163650</v>
      </c>
      <c r="I21" s="16">
        <v>654600</v>
      </c>
      <c r="J21" s="16">
        <f>SUM(J18:J20)</f>
        <v>419457</v>
      </c>
      <c r="K21" s="16">
        <f t="shared" si="0"/>
        <v>235143</v>
      </c>
      <c r="L21" s="19">
        <f t="shared" si="1"/>
        <v>163650</v>
      </c>
      <c r="M21" s="19">
        <f t="shared" si="2"/>
        <v>419457</v>
      </c>
    </row>
    <row r="22" spans="1:13" s="4" customFormat="1" x14ac:dyDescent="0.2">
      <c r="A22" s="15" t="s">
        <v>30</v>
      </c>
      <c r="B22" s="17">
        <v>0</v>
      </c>
      <c r="C22" s="17">
        <v>0</v>
      </c>
      <c r="D22" s="17">
        <v>0</v>
      </c>
      <c r="E22" s="17">
        <v>0</v>
      </c>
      <c r="F22" s="17">
        <v>80000</v>
      </c>
      <c r="G22" s="17">
        <v>320000</v>
      </c>
      <c r="H22" s="17">
        <v>0</v>
      </c>
      <c r="I22" s="17">
        <v>0</v>
      </c>
      <c r="J22" s="17">
        <v>0</v>
      </c>
      <c r="K22" s="17">
        <f t="shared" si="0"/>
        <v>0</v>
      </c>
      <c r="L22" s="18">
        <f t="shared" si="1"/>
        <v>80000</v>
      </c>
      <c r="M22" s="18">
        <f t="shared" si="2"/>
        <v>320000</v>
      </c>
    </row>
    <row r="23" spans="1:13" s="4" customFormat="1" x14ac:dyDescent="0.2">
      <c r="A23" s="14" t="s">
        <v>31</v>
      </c>
      <c r="B23" s="16">
        <v>0</v>
      </c>
      <c r="C23" s="16">
        <v>0</v>
      </c>
      <c r="D23" s="16">
        <v>0</v>
      </c>
      <c r="E23" s="16">
        <v>0</v>
      </c>
      <c r="F23" s="16">
        <v>80000</v>
      </c>
      <c r="G23" s="16">
        <v>320000</v>
      </c>
      <c r="H23" s="16">
        <v>0</v>
      </c>
      <c r="I23" s="16">
        <v>0</v>
      </c>
      <c r="J23" s="16">
        <v>0</v>
      </c>
      <c r="K23" s="16">
        <f t="shared" si="0"/>
        <v>0</v>
      </c>
      <c r="L23" s="19">
        <f t="shared" si="1"/>
        <v>80000</v>
      </c>
      <c r="M23" s="19">
        <f t="shared" si="2"/>
        <v>320000</v>
      </c>
    </row>
    <row r="24" spans="1:13" s="4" customFormat="1" x14ac:dyDescent="0.2">
      <c r="A24" s="15" t="s">
        <v>32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315000</v>
      </c>
      <c r="I24" s="17">
        <v>1260000</v>
      </c>
      <c r="J24" s="17">
        <v>807389</v>
      </c>
      <c r="K24" s="17">
        <f t="shared" si="0"/>
        <v>452611</v>
      </c>
      <c r="L24" s="18">
        <f t="shared" si="1"/>
        <v>315000</v>
      </c>
      <c r="M24" s="18">
        <f t="shared" si="2"/>
        <v>807389</v>
      </c>
    </row>
    <row r="25" spans="1:13" s="4" customFormat="1" x14ac:dyDescent="0.2">
      <c r="A25" s="15" t="s">
        <v>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305647</v>
      </c>
      <c r="I25" s="17">
        <v>1222588</v>
      </c>
      <c r="J25" s="17">
        <v>783416</v>
      </c>
      <c r="K25" s="17">
        <f t="shared" si="0"/>
        <v>439172</v>
      </c>
      <c r="L25" s="18">
        <f t="shared" si="1"/>
        <v>305647</v>
      </c>
      <c r="M25" s="18">
        <f t="shared" si="2"/>
        <v>783416</v>
      </c>
    </row>
    <row r="26" spans="1:13" s="4" customFormat="1" x14ac:dyDescent="0.2">
      <c r="A26" s="14" t="s">
        <v>34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620647</v>
      </c>
      <c r="I26" s="16">
        <v>2482588</v>
      </c>
      <c r="J26" s="16">
        <f>SUM(J24:J25)</f>
        <v>1590805</v>
      </c>
      <c r="K26" s="16">
        <f t="shared" si="0"/>
        <v>891783</v>
      </c>
      <c r="L26" s="19">
        <f t="shared" si="1"/>
        <v>620647</v>
      </c>
      <c r="M26" s="19">
        <f t="shared" si="2"/>
        <v>1590805</v>
      </c>
    </row>
    <row r="27" spans="1:13" s="4" customFormat="1" x14ac:dyDescent="0.2">
      <c r="A27" s="15" t="s">
        <v>35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310500</v>
      </c>
      <c r="I27" s="17">
        <v>1242000</v>
      </c>
      <c r="J27" s="17">
        <v>795855</v>
      </c>
      <c r="K27" s="17">
        <f t="shared" si="0"/>
        <v>446145</v>
      </c>
      <c r="L27" s="18">
        <f t="shared" si="1"/>
        <v>310500</v>
      </c>
      <c r="M27" s="18">
        <f t="shared" si="2"/>
        <v>795855</v>
      </c>
    </row>
    <row r="28" spans="1:13" s="4" customFormat="1" x14ac:dyDescent="0.2">
      <c r="A28" s="14" t="s">
        <v>36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310500</v>
      </c>
      <c r="I28" s="16">
        <v>1242000</v>
      </c>
      <c r="J28" s="16">
        <f>SUM(J27)</f>
        <v>795855</v>
      </c>
      <c r="K28" s="16">
        <f t="shared" si="0"/>
        <v>446145</v>
      </c>
      <c r="L28" s="19">
        <f t="shared" si="1"/>
        <v>310500</v>
      </c>
      <c r="M28" s="19">
        <f t="shared" si="2"/>
        <v>795855</v>
      </c>
    </row>
    <row r="29" spans="1:13" s="4" customFormat="1" x14ac:dyDescent="0.2">
      <c r="A29" s="15" t="s">
        <v>37</v>
      </c>
      <c r="B29" s="17">
        <v>0</v>
      </c>
      <c r="C29" s="17">
        <v>0</v>
      </c>
      <c r="D29" s="17">
        <v>0</v>
      </c>
      <c r="E29" s="17">
        <v>0</v>
      </c>
      <c r="F29" s="17">
        <v>248000</v>
      </c>
      <c r="G29" s="17">
        <v>992000</v>
      </c>
      <c r="H29" s="17">
        <v>0</v>
      </c>
      <c r="I29" s="17">
        <v>0</v>
      </c>
      <c r="J29" s="17">
        <v>0</v>
      </c>
      <c r="K29" s="17">
        <f t="shared" si="0"/>
        <v>0</v>
      </c>
      <c r="L29" s="18">
        <f t="shared" si="1"/>
        <v>248000</v>
      </c>
      <c r="M29" s="18">
        <f t="shared" si="2"/>
        <v>992000</v>
      </c>
    </row>
    <row r="30" spans="1:13" s="4" customFormat="1" x14ac:dyDescent="0.2">
      <c r="A30" s="14" t="s">
        <v>38</v>
      </c>
      <c r="B30" s="16">
        <v>0</v>
      </c>
      <c r="C30" s="16">
        <v>0</v>
      </c>
      <c r="D30" s="16">
        <v>0</v>
      </c>
      <c r="E30" s="16">
        <v>0</v>
      </c>
      <c r="F30" s="16">
        <v>248000</v>
      </c>
      <c r="G30" s="16">
        <v>992000</v>
      </c>
      <c r="H30" s="16">
        <v>0</v>
      </c>
      <c r="I30" s="16">
        <v>0</v>
      </c>
      <c r="J30" s="16">
        <v>0</v>
      </c>
      <c r="K30" s="16">
        <f t="shared" si="0"/>
        <v>0</v>
      </c>
      <c r="L30" s="19">
        <f t="shared" si="1"/>
        <v>248000</v>
      </c>
      <c r="M30" s="19">
        <f t="shared" si="2"/>
        <v>992000</v>
      </c>
    </row>
    <row r="31" spans="1:13" s="4" customFormat="1" x14ac:dyDescent="0.2">
      <c r="A31" s="15" t="s">
        <v>39</v>
      </c>
      <c r="B31" s="17">
        <v>0</v>
      </c>
      <c r="C31" s="17">
        <v>0</v>
      </c>
      <c r="D31" s="17">
        <v>0</v>
      </c>
      <c r="E31" s="17">
        <v>0</v>
      </c>
      <c r="F31" s="17">
        <v>41000</v>
      </c>
      <c r="G31" s="17">
        <v>164000</v>
      </c>
      <c r="H31" s="17">
        <v>103100</v>
      </c>
      <c r="I31" s="17">
        <v>412400</v>
      </c>
      <c r="J31" s="17">
        <v>264260</v>
      </c>
      <c r="K31" s="17">
        <f t="shared" si="0"/>
        <v>148140</v>
      </c>
      <c r="L31" s="18">
        <f t="shared" si="1"/>
        <v>144100</v>
      </c>
      <c r="M31" s="18">
        <f t="shared" si="2"/>
        <v>428260</v>
      </c>
    </row>
    <row r="32" spans="1:13" s="4" customFormat="1" x14ac:dyDescent="0.2">
      <c r="A32" s="15" t="s">
        <v>40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62900</v>
      </c>
      <c r="I32" s="17">
        <v>251600</v>
      </c>
      <c r="J32" s="17">
        <v>161221</v>
      </c>
      <c r="K32" s="17">
        <f t="shared" si="0"/>
        <v>90379</v>
      </c>
      <c r="L32" s="18">
        <f t="shared" si="1"/>
        <v>62900</v>
      </c>
      <c r="M32" s="18">
        <f t="shared" si="2"/>
        <v>161221</v>
      </c>
    </row>
    <row r="33" spans="1:13" s="4" customFormat="1" x14ac:dyDescent="0.2">
      <c r="A33" s="15" t="s">
        <v>41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149000</v>
      </c>
      <c r="I33" s="17">
        <v>596000</v>
      </c>
      <c r="J33" s="17">
        <v>381908</v>
      </c>
      <c r="K33" s="17">
        <f t="shared" si="0"/>
        <v>214092</v>
      </c>
      <c r="L33" s="18">
        <f t="shared" si="1"/>
        <v>149000</v>
      </c>
      <c r="M33" s="18">
        <f t="shared" si="2"/>
        <v>381908</v>
      </c>
    </row>
    <row r="34" spans="1:13" s="4" customFormat="1" x14ac:dyDescent="0.2">
      <c r="A34" s="15" t="s">
        <v>42</v>
      </c>
      <c r="B34" s="17">
        <v>0</v>
      </c>
      <c r="C34" s="17">
        <v>0</v>
      </c>
      <c r="D34" s="17">
        <v>0</v>
      </c>
      <c r="E34" s="17">
        <v>0</v>
      </c>
      <c r="F34" s="17">
        <v>20250</v>
      </c>
      <c r="G34" s="17">
        <v>81000</v>
      </c>
      <c r="H34" s="17">
        <v>77910</v>
      </c>
      <c r="I34" s="17">
        <v>311640</v>
      </c>
      <c r="J34" s="17">
        <v>199694</v>
      </c>
      <c r="K34" s="17">
        <f t="shared" si="0"/>
        <v>111946</v>
      </c>
      <c r="L34" s="18">
        <f t="shared" si="1"/>
        <v>98160</v>
      </c>
      <c r="M34" s="18">
        <f t="shared" si="2"/>
        <v>280694</v>
      </c>
    </row>
    <row r="35" spans="1:13" s="4" customFormat="1" x14ac:dyDescent="0.2">
      <c r="A35" s="14" t="s">
        <v>43</v>
      </c>
      <c r="B35" s="16">
        <v>0</v>
      </c>
      <c r="C35" s="16">
        <v>0</v>
      </c>
      <c r="D35" s="16">
        <v>0</v>
      </c>
      <c r="E35" s="16">
        <v>0</v>
      </c>
      <c r="F35" s="16">
        <v>61250</v>
      </c>
      <c r="G35" s="16">
        <v>245000</v>
      </c>
      <c r="H35" s="16">
        <v>392910</v>
      </c>
      <c r="I35" s="16">
        <v>1571640</v>
      </c>
      <c r="J35" s="16">
        <f>SUM(J31:J34)</f>
        <v>1007083</v>
      </c>
      <c r="K35" s="16">
        <f t="shared" si="0"/>
        <v>564557</v>
      </c>
      <c r="L35" s="19">
        <f t="shared" si="1"/>
        <v>454160</v>
      </c>
      <c r="M35" s="19">
        <f t="shared" si="2"/>
        <v>1252083</v>
      </c>
    </row>
    <row r="36" spans="1:13" s="4" customFormat="1" x14ac:dyDescent="0.2">
      <c r="A36" s="15" t="s">
        <v>44</v>
      </c>
      <c r="B36" s="17">
        <v>0</v>
      </c>
      <c r="C36" s="17">
        <v>0</v>
      </c>
      <c r="D36" s="17">
        <v>0</v>
      </c>
      <c r="E36" s="17">
        <v>0</v>
      </c>
      <c r="F36" s="17">
        <v>338151</v>
      </c>
      <c r="G36" s="17">
        <v>1352604</v>
      </c>
      <c r="H36" s="17">
        <v>0</v>
      </c>
      <c r="I36" s="17">
        <v>0</v>
      </c>
      <c r="J36" s="17">
        <v>0</v>
      </c>
      <c r="K36" s="17">
        <f t="shared" si="0"/>
        <v>0</v>
      </c>
      <c r="L36" s="18">
        <f t="shared" si="1"/>
        <v>338151</v>
      </c>
      <c r="M36" s="18">
        <f t="shared" si="2"/>
        <v>1352604</v>
      </c>
    </row>
    <row r="37" spans="1:13" s="4" customFormat="1" x14ac:dyDescent="0.2">
      <c r="A37" s="14" t="s">
        <v>45</v>
      </c>
      <c r="B37" s="16">
        <v>0</v>
      </c>
      <c r="C37" s="16">
        <v>0</v>
      </c>
      <c r="D37" s="16">
        <v>0</v>
      </c>
      <c r="E37" s="16">
        <v>0</v>
      </c>
      <c r="F37" s="16">
        <v>338151</v>
      </c>
      <c r="G37" s="16">
        <v>1352604</v>
      </c>
      <c r="H37" s="16">
        <v>0</v>
      </c>
      <c r="I37" s="16">
        <v>0</v>
      </c>
      <c r="J37" s="16">
        <v>0</v>
      </c>
      <c r="K37" s="16">
        <f t="shared" si="0"/>
        <v>0</v>
      </c>
      <c r="L37" s="19">
        <f t="shared" si="1"/>
        <v>338151</v>
      </c>
      <c r="M37" s="19">
        <f t="shared" si="2"/>
        <v>1352604</v>
      </c>
    </row>
    <row r="38" spans="1:13" s="4" customFormat="1" x14ac:dyDescent="0.2">
      <c r="A38" s="15" t="s">
        <v>46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262010</v>
      </c>
      <c r="I38" s="17">
        <v>1048040</v>
      </c>
      <c r="J38" s="17">
        <v>671568</v>
      </c>
      <c r="K38" s="17">
        <f t="shared" si="0"/>
        <v>376472</v>
      </c>
      <c r="L38" s="18">
        <f t="shared" si="1"/>
        <v>262010</v>
      </c>
      <c r="M38" s="18">
        <f t="shared" si="2"/>
        <v>671568</v>
      </c>
    </row>
    <row r="39" spans="1:13" s="4" customFormat="1" x14ac:dyDescent="0.2">
      <c r="A39" s="15" t="s">
        <v>47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14110</v>
      </c>
      <c r="I39" s="17">
        <v>56440</v>
      </c>
      <c r="J39" s="17">
        <v>36166</v>
      </c>
      <c r="K39" s="17">
        <f t="shared" si="0"/>
        <v>20274</v>
      </c>
      <c r="L39" s="18">
        <f t="shared" si="1"/>
        <v>14110</v>
      </c>
      <c r="M39" s="18">
        <f t="shared" si="2"/>
        <v>36166</v>
      </c>
    </row>
    <row r="40" spans="1:13" s="4" customFormat="1" x14ac:dyDescent="0.2">
      <c r="A40" s="15" t="s">
        <v>48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110110</v>
      </c>
      <c r="I40" s="17">
        <v>440440</v>
      </c>
      <c r="J40" s="17">
        <v>282227</v>
      </c>
      <c r="K40" s="17">
        <f t="shared" si="0"/>
        <v>158213</v>
      </c>
      <c r="L40" s="18">
        <f t="shared" si="1"/>
        <v>110110</v>
      </c>
      <c r="M40" s="18">
        <f t="shared" si="2"/>
        <v>282227</v>
      </c>
    </row>
    <row r="41" spans="1:13" s="4" customFormat="1" x14ac:dyDescent="0.2">
      <c r="A41" s="14" t="s">
        <v>49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386230</v>
      </c>
      <c r="I41" s="16">
        <v>1544920</v>
      </c>
      <c r="J41" s="16">
        <f>SUM(J38:J40)</f>
        <v>989961</v>
      </c>
      <c r="K41" s="16">
        <f t="shared" si="0"/>
        <v>554959</v>
      </c>
      <c r="L41" s="19">
        <f t="shared" si="1"/>
        <v>386230</v>
      </c>
      <c r="M41" s="19">
        <f t="shared" si="2"/>
        <v>989961</v>
      </c>
    </row>
    <row r="42" spans="1:13" s="4" customFormat="1" x14ac:dyDescent="0.2">
      <c r="A42" s="15" t="s">
        <v>50</v>
      </c>
      <c r="B42" s="17">
        <v>0</v>
      </c>
      <c r="C42" s="17">
        <v>0</v>
      </c>
      <c r="D42" s="17">
        <v>0</v>
      </c>
      <c r="E42" s="17">
        <v>0</v>
      </c>
      <c r="F42" s="17">
        <v>40230</v>
      </c>
      <c r="G42" s="17">
        <v>160920</v>
      </c>
      <c r="H42" s="17">
        <v>0</v>
      </c>
      <c r="I42" s="17">
        <v>0</v>
      </c>
      <c r="J42" s="17">
        <v>0</v>
      </c>
      <c r="K42" s="17">
        <f t="shared" si="0"/>
        <v>0</v>
      </c>
      <c r="L42" s="18">
        <f t="shared" si="1"/>
        <v>40230</v>
      </c>
      <c r="M42" s="18">
        <f t="shared" si="2"/>
        <v>160920</v>
      </c>
    </row>
    <row r="43" spans="1:13" s="4" customFormat="1" x14ac:dyDescent="0.2">
      <c r="A43" s="15" t="s">
        <v>51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45000</v>
      </c>
      <c r="I43" s="17">
        <v>180000</v>
      </c>
      <c r="J43" s="17">
        <v>115341</v>
      </c>
      <c r="K43" s="17">
        <f t="shared" si="0"/>
        <v>64659</v>
      </c>
      <c r="L43" s="18">
        <f t="shared" si="1"/>
        <v>45000</v>
      </c>
      <c r="M43" s="18">
        <f t="shared" si="2"/>
        <v>115341</v>
      </c>
    </row>
    <row r="44" spans="1:13" s="4" customFormat="1" x14ac:dyDescent="0.2">
      <c r="A44" s="15" t="s">
        <v>52</v>
      </c>
      <c r="B44" s="17">
        <v>0</v>
      </c>
      <c r="C44" s="17">
        <v>0</v>
      </c>
      <c r="D44" s="17">
        <v>0</v>
      </c>
      <c r="E44" s="17">
        <v>0</v>
      </c>
      <c r="F44" s="17">
        <v>83125</v>
      </c>
      <c r="G44" s="17">
        <v>98900</v>
      </c>
      <c r="H44" s="17">
        <v>0</v>
      </c>
      <c r="I44" s="17">
        <v>0</v>
      </c>
      <c r="J44" s="17">
        <v>0</v>
      </c>
      <c r="K44" s="17">
        <f t="shared" si="0"/>
        <v>0</v>
      </c>
      <c r="L44" s="18">
        <f t="shared" si="1"/>
        <v>83125</v>
      </c>
      <c r="M44" s="18">
        <f t="shared" si="2"/>
        <v>98900</v>
      </c>
    </row>
    <row r="45" spans="1:13" s="4" customFormat="1" x14ac:dyDescent="0.2">
      <c r="A45" s="15" t="s">
        <v>53</v>
      </c>
      <c r="B45" s="17">
        <v>0</v>
      </c>
      <c r="C45" s="17">
        <v>0</v>
      </c>
      <c r="D45" s="17">
        <v>0</v>
      </c>
      <c r="E45" s="17">
        <v>0</v>
      </c>
      <c r="F45" s="17">
        <v>61100</v>
      </c>
      <c r="G45" s="17"/>
      <c r="H45" s="17">
        <v>0</v>
      </c>
      <c r="I45" s="17">
        <v>0</v>
      </c>
      <c r="J45" s="17">
        <v>0</v>
      </c>
      <c r="K45" s="17">
        <f t="shared" si="0"/>
        <v>0</v>
      </c>
      <c r="L45" s="18">
        <f t="shared" si="1"/>
        <v>61100</v>
      </c>
      <c r="M45" s="18">
        <f t="shared" si="2"/>
        <v>0</v>
      </c>
    </row>
    <row r="46" spans="1:13" s="4" customFormat="1" x14ac:dyDescent="0.2">
      <c r="A46" s="15" t="s">
        <v>54</v>
      </c>
      <c r="B46" s="17">
        <v>0</v>
      </c>
      <c r="C46" s="17">
        <v>0</v>
      </c>
      <c r="D46" s="17">
        <v>0</v>
      </c>
      <c r="E46" s="17">
        <v>0</v>
      </c>
      <c r="F46" s="17">
        <v>46110</v>
      </c>
      <c r="G46" s="17">
        <v>64020</v>
      </c>
      <c r="H46" s="17">
        <v>0</v>
      </c>
      <c r="I46" s="17">
        <v>0</v>
      </c>
      <c r="J46" s="17">
        <v>0</v>
      </c>
      <c r="K46" s="17">
        <f t="shared" si="0"/>
        <v>0</v>
      </c>
      <c r="L46" s="18">
        <f t="shared" si="1"/>
        <v>46110</v>
      </c>
      <c r="M46" s="18">
        <f t="shared" si="2"/>
        <v>64020</v>
      </c>
    </row>
    <row r="47" spans="1:13" s="4" customFormat="1" x14ac:dyDescent="0.2">
      <c r="A47" s="15" t="s">
        <v>55</v>
      </c>
      <c r="B47" s="17">
        <v>0</v>
      </c>
      <c r="C47" s="17">
        <v>0</v>
      </c>
      <c r="D47" s="17">
        <v>0</v>
      </c>
      <c r="E47" s="17">
        <v>0</v>
      </c>
      <c r="F47" s="17">
        <v>20200</v>
      </c>
      <c r="G47" s="17"/>
      <c r="H47" s="17">
        <v>0</v>
      </c>
      <c r="I47" s="17">
        <v>0</v>
      </c>
      <c r="J47" s="17">
        <v>0</v>
      </c>
      <c r="K47" s="17">
        <f t="shared" si="0"/>
        <v>0</v>
      </c>
      <c r="L47" s="18">
        <f t="shared" si="1"/>
        <v>20200</v>
      </c>
      <c r="M47" s="18">
        <f t="shared" si="2"/>
        <v>0</v>
      </c>
    </row>
    <row r="48" spans="1:13" s="4" customFormat="1" x14ac:dyDescent="0.2">
      <c r="A48" s="14" t="s">
        <v>79</v>
      </c>
      <c r="B48" s="16">
        <v>0</v>
      </c>
      <c r="C48" s="16">
        <v>0</v>
      </c>
      <c r="D48" s="16">
        <v>0</v>
      </c>
      <c r="E48" s="16">
        <v>0</v>
      </c>
      <c r="F48" s="16">
        <f>SUM(F42:F47)</f>
        <v>250765</v>
      </c>
      <c r="G48" s="16">
        <f>SUM(G42:G47)</f>
        <v>323840</v>
      </c>
      <c r="H48" s="16">
        <v>45000</v>
      </c>
      <c r="I48" s="16">
        <v>180000</v>
      </c>
      <c r="J48" s="16">
        <f>SUM(J42:J47)</f>
        <v>115341</v>
      </c>
      <c r="K48" s="16">
        <f t="shared" si="0"/>
        <v>64659</v>
      </c>
      <c r="L48" s="19">
        <f t="shared" si="1"/>
        <v>295765</v>
      </c>
      <c r="M48" s="19">
        <f t="shared" si="2"/>
        <v>439181</v>
      </c>
    </row>
    <row r="49" spans="1:13" s="4" customFormat="1" x14ac:dyDescent="0.2">
      <c r="A49" s="15" t="s">
        <v>56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80000</v>
      </c>
      <c r="I49" s="17">
        <v>320000</v>
      </c>
      <c r="J49" s="17">
        <v>205051</v>
      </c>
      <c r="K49" s="17">
        <f t="shared" si="0"/>
        <v>114949</v>
      </c>
      <c r="L49" s="18">
        <f t="shared" si="1"/>
        <v>80000</v>
      </c>
      <c r="M49" s="18">
        <f t="shared" si="2"/>
        <v>205051</v>
      </c>
    </row>
    <row r="50" spans="1:13" s="4" customFormat="1" x14ac:dyDescent="0.2">
      <c r="A50" s="15" t="s">
        <v>57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50000</v>
      </c>
      <c r="I50" s="17">
        <v>200000</v>
      </c>
      <c r="J50" s="17">
        <v>128157</v>
      </c>
      <c r="K50" s="17">
        <f t="shared" si="0"/>
        <v>71843</v>
      </c>
      <c r="L50" s="18">
        <f t="shared" si="1"/>
        <v>50000</v>
      </c>
      <c r="M50" s="18">
        <f t="shared" si="2"/>
        <v>128157</v>
      </c>
    </row>
    <row r="51" spans="1:13" s="4" customFormat="1" x14ac:dyDescent="0.2">
      <c r="A51" s="15" t="s">
        <v>58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300000</v>
      </c>
      <c r="I51" s="17">
        <v>1200000</v>
      </c>
      <c r="J51" s="17">
        <v>768942</v>
      </c>
      <c r="K51" s="17">
        <f t="shared" si="0"/>
        <v>431058</v>
      </c>
      <c r="L51" s="18">
        <f t="shared" si="1"/>
        <v>300000</v>
      </c>
      <c r="M51" s="18">
        <f t="shared" si="2"/>
        <v>768942</v>
      </c>
    </row>
    <row r="52" spans="1:13" s="4" customFormat="1" x14ac:dyDescent="0.2">
      <c r="A52" s="15" t="s">
        <v>59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51000</v>
      </c>
      <c r="I52" s="17">
        <v>204000</v>
      </c>
      <c r="J52" s="17">
        <v>130720</v>
      </c>
      <c r="K52" s="17">
        <f t="shared" si="0"/>
        <v>73280</v>
      </c>
      <c r="L52" s="18">
        <f t="shared" si="1"/>
        <v>51000</v>
      </c>
      <c r="M52" s="18">
        <f t="shared" si="2"/>
        <v>130720</v>
      </c>
    </row>
    <row r="53" spans="1:13" s="4" customFormat="1" x14ac:dyDescent="0.2">
      <c r="A53" s="14" t="s">
        <v>60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481000</v>
      </c>
      <c r="I53" s="16">
        <v>1924000</v>
      </c>
      <c r="J53" s="16">
        <f>SUM(J49:J52)</f>
        <v>1232870</v>
      </c>
      <c r="K53" s="16">
        <f t="shared" si="0"/>
        <v>691130</v>
      </c>
      <c r="L53" s="19">
        <f t="shared" si="1"/>
        <v>481000</v>
      </c>
      <c r="M53" s="19">
        <f t="shared" si="2"/>
        <v>1232870</v>
      </c>
    </row>
    <row r="54" spans="1:13" s="4" customFormat="1" x14ac:dyDescent="0.2">
      <c r="A54" s="15" t="s">
        <v>61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75100</v>
      </c>
      <c r="I54" s="17">
        <v>300400</v>
      </c>
      <c r="J54" s="17">
        <v>192492</v>
      </c>
      <c r="K54" s="17">
        <f t="shared" si="0"/>
        <v>107908</v>
      </c>
      <c r="L54" s="18">
        <f t="shared" si="1"/>
        <v>75100</v>
      </c>
      <c r="M54" s="18">
        <f t="shared" si="2"/>
        <v>192492</v>
      </c>
    </row>
    <row r="55" spans="1:13" s="4" customFormat="1" x14ac:dyDescent="0.2">
      <c r="A55" s="15" t="s">
        <v>62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31929</v>
      </c>
      <c r="I55" s="17">
        <v>127716</v>
      </c>
      <c r="J55" s="17">
        <v>81838</v>
      </c>
      <c r="K55" s="17">
        <f t="shared" si="0"/>
        <v>45878</v>
      </c>
      <c r="L55" s="18">
        <f t="shared" si="1"/>
        <v>31929</v>
      </c>
      <c r="M55" s="18">
        <f t="shared" si="2"/>
        <v>81838</v>
      </c>
    </row>
    <row r="56" spans="1:13" s="4" customFormat="1" x14ac:dyDescent="0.2">
      <c r="A56" s="15" t="s">
        <v>63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61100</v>
      </c>
      <c r="I56" s="17">
        <v>244400</v>
      </c>
      <c r="J56" s="17">
        <v>156608</v>
      </c>
      <c r="K56" s="17">
        <f t="shared" si="0"/>
        <v>87792</v>
      </c>
      <c r="L56" s="18">
        <f t="shared" si="1"/>
        <v>61100</v>
      </c>
      <c r="M56" s="18">
        <f t="shared" si="2"/>
        <v>156608</v>
      </c>
    </row>
    <row r="57" spans="1:13" s="4" customFormat="1" x14ac:dyDescent="0.2">
      <c r="A57" s="15" t="s">
        <v>64</v>
      </c>
      <c r="B57" s="17">
        <v>0</v>
      </c>
      <c r="C57" s="17">
        <v>0</v>
      </c>
      <c r="D57" s="17">
        <v>83000</v>
      </c>
      <c r="E57" s="17">
        <v>332000</v>
      </c>
      <c r="F57" s="17">
        <v>37100</v>
      </c>
      <c r="G57" s="17">
        <v>148400</v>
      </c>
      <c r="H57" s="17">
        <v>95400</v>
      </c>
      <c r="I57" s="17">
        <v>381600</v>
      </c>
      <c r="J57" s="17">
        <v>244523</v>
      </c>
      <c r="K57" s="17">
        <f t="shared" si="0"/>
        <v>137077</v>
      </c>
      <c r="L57" s="18">
        <f t="shared" si="1"/>
        <v>215500</v>
      </c>
      <c r="M57" s="18">
        <f t="shared" si="2"/>
        <v>724923</v>
      </c>
    </row>
    <row r="58" spans="1:13" s="4" customFormat="1" x14ac:dyDescent="0.2">
      <c r="A58" s="15" t="s">
        <v>65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101800</v>
      </c>
      <c r="I58" s="17">
        <v>407200</v>
      </c>
      <c r="J58" s="17">
        <v>260928</v>
      </c>
      <c r="K58" s="17">
        <f t="shared" si="0"/>
        <v>146272</v>
      </c>
      <c r="L58" s="18">
        <f t="shared" si="1"/>
        <v>101800</v>
      </c>
      <c r="M58" s="18">
        <f t="shared" si="2"/>
        <v>260928</v>
      </c>
    </row>
    <row r="59" spans="1:13" s="4" customFormat="1" x14ac:dyDescent="0.2">
      <c r="A59" s="15" t="s">
        <v>66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133000</v>
      </c>
      <c r="I59" s="17">
        <v>532000</v>
      </c>
      <c r="J59" s="17">
        <v>340897</v>
      </c>
      <c r="K59" s="17">
        <f t="shared" si="0"/>
        <v>191103</v>
      </c>
      <c r="L59" s="18">
        <f t="shared" si="1"/>
        <v>133000</v>
      </c>
      <c r="M59" s="18">
        <f t="shared" si="2"/>
        <v>340897</v>
      </c>
    </row>
    <row r="60" spans="1:13" s="4" customFormat="1" x14ac:dyDescent="0.2">
      <c r="A60" s="15" t="s">
        <v>67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87800</v>
      </c>
      <c r="I60" s="17">
        <v>351200</v>
      </c>
      <c r="J60" s="17">
        <v>225044</v>
      </c>
      <c r="K60" s="17">
        <f t="shared" si="0"/>
        <v>126156</v>
      </c>
      <c r="L60" s="18">
        <f t="shared" si="1"/>
        <v>87800</v>
      </c>
      <c r="M60" s="18">
        <f t="shared" si="2"/>
        <v>225044</v>
      </c>
    </row>
    <row r="61" spans="1:13" s="4" customFormat="1" x14ac:dyDescent="0.2">
      <c r="A61" s="15" t="s">
        <v>68</v>
      </c>
      <c r="B61" s="17">
        <v>0</v>
      </c>
      <c r="C61" s="17">
        <v>0</v>
      </c>
      <c r="D61" s="17">
        <v>150000</v>
      </c>
      <c r="E61" s="17">
        <v>600000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f t="shared" si="0"/>
        <v>0</v>
      </c>
      <c r="L61" s="18">
        <f t="shared" si="1"/>
        <v>150000</v>
      </c>
      <c r="M61" s="18">
        <f t="shared" si="2"/>
        <v>600000</v>
      </c>
    </row>
    <row r="62" spans="1:13" s="4" customFormat="1" x14ac:dyDescent="0.2">
      <c r="A62" s="14" t="s">
        <v>69</v>
      </c>
      <c r="B62" s="16">
        <v>0</v>
      </c>
      <c r="C62" s="16">
        <v>0</v>
      </c>
      <c r="D62" s="16">
        <v>233000</v>
      </c>
      <c r="E62" s="16">
        <v>932000</v>
      </c>
      <c r="F62" s="16">
        <v>37100</v>
      </c>
      <c r="G62" s="16">
        <v>148400</v>
      </c>
      <c r="H62" s="16">
        <v>586129</v>
      </c>
      <c r="I62" s="16">
        <v>2344516</v>
      </c>
      <c r="J62" s="16">
        <f>SUM(J54:J61)</f>
        <v>1502330</v>
      </c>
      <c r="K62" s="16">
        <f t="shared" si="0"/>
        <v>842186</v>
      </c>
      <c r="L62" s="19">
        <f t="shared" si="1"/>
        <v>856229</v>
      </c>
      <c r="M62" s="19">
        <f t="shared" si="2"/>
        <v>2582730</v>
      </c>
    </row>
    <row r="63" spans="1:13" s="4" customFormat="1" x14ac:dyDescent="0.2">
      <c r="A63" s="15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35100</v>
      </c>
      <c r="I63" s="17">
        <v>140400</v>
      </c>
      <c r="J63" s="17">
        <v>89966</v>
      </c>
      <c r="K63" s="17">
        <f t="shared" si="0"/>
        <v>50434</v>
      </c>
      <c r="L63" s="18">
        <f t="shared" si="1"/>
        <v>35100</v>
      </c>
      <c r="M63" s="18">
        <f t="shared" si="2"/>
        <v>89966</v>
      </c>
    </row>
    <row r="64" spans="1:13" s="4" customFormat="1" x14ac:dyDescent="0.2">
      <c r="A64" s="14" t="s">
        <v>71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35100</v>
      </c>
      <c r="I64" s="16">
        <v>140400</v>
      </c>
      <c r="J64" s="16">
        <f>SUM(J63)</f>
        <v>89966</v>
      </c>
      <c r="K64" s="16">
        <f t="shared" si="0"/>
        <v>50434</v>
      </c>
      <c r="L64" s="19">
        <f t="shared" si="1"/>
        <v>35100</v>
      </c>
      <c r="M64" s="19">
        <f t="shared" si="2"/>
        <v>89966</v>
      </c>
    </row>
    <row r="65" spans="1:13" s="4" customFormat="1" x14ac:dyDescent="0.2">
      <c r="A65" s="15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115500</v>
      </c>
      <c r="I65" s="17">
        <v>462000</v>
      </c>
      <c r="J65" s="17">
        <v>296043</v>
      </c>
      <c r="K65" s="17">
        <f t="shared" si="0"/>
        <v>165957</v>
      </c>
      <c r="L65" s="18">
        <f t="shared" si="1"/>
        <v>115500</v>
      </c>
      <c r="M65" s="18">
        <f t="shared" si="2"/>
        <v>296043</v>
      </c>
    </row>
    <row r="66" spans="1:13" s="4" customFormat="1" x14ac:dyDescent="0.2">
      <c r="A66" s="15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30500</v>
      </c>
      <c r="I66" s="17">
        <v>122000</v>
      </c>
      <c r="J66" s="17">
        <v>78176</v>
      </c>
      <c r="K66" s="17">
        <f t="shared" si="0"/>
        <v>43824</v>
      </c>
      <c r="L66" s="18">
        <f t="shared" si="1"/>
        <v>30500</v>
      </c>
      <c r="M66" s="18">
        <f t="shared" si="2"/>
        <v>78176</v>
      </c>
    </row>
    <row r="67" spans="1:13" s="4" customFormat="1" x14ac:dyDescent="0.2">
      <c r="A67" s="15" t="s">
        <v>74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240300</v>
      </c>
      <c r="I67" s="17">
        <v>961200</v>
      </c>
      <c r="J67" s="17">
        <v>615922</v>
      </c>
      <c r="K67" s="17">
        <f t="shared" si="0"/>
        <v>345278</v>
      </c>
      <c r="L67" s="18">
        <f t="shared" si="1"/>
        <v>240300</v>
      </c>
      <c r="M67" s="18">
        <f t="shared" si="2"/>
        <v>615922</v>
      </c>
    </row>
    <row r="68" spans="1:13" s="4" customFormat="1" x14ac:dyDescent="0.2">
      <c r="A68" s="15" t="s">
        <v>75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130800</v>
      </c>
      <c r="I68" s="17">
        <v>523200</v>
      </c>
      <c r="J68" s="17">
        <v>335259</v>
      </c>
      <c r="K68" s="17">
        <f t="shared" si="0"/>
        <v>187941</v>
      </c>
      <c r="L68" s="18">
        <f t="shared" si="1"/>
        <v>130800</v>
      </c>
      <c r="M68" s="18">
        <f t="shared" si="2"/>
        <v>335259</v>
      </c>
    </row>
    <row r="69" spans="1:13" s="4" customFormat="1" x14ac:dyDescent="0.2">
      <c r="A69" s="14" t="s">
        <v>76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517100</v>
      </c>
      <c r="I69" s="16">
        <v>2068400</v>
      </c>
      <c r="J69" s="16">
        <f>SUM(J65:J68)</f>
        <v>1325400</v>
      </c>
      <c r="K69" s="16">
        <f t="shared" si="0"/>
        <v>743000</v>
      </c>
      <c r="L69" s="19">
        <f t="shared" si="1"/>
        <v>517100</v>
      </c>
      <c r="M69" s="19">
        <f t="shared" si="2"/>
        <v>1325400</v>
      </c>
    </row>
    <row r="70" spans="1:13" ht="14.25" x14ac:dyDescent="0.2">
      <c r="A70" s="6" t="s">
        <v>12</v>
      </c>
      <c r="B70" s="7">
        <f>B7+B13+B17+B21+B23+B26+B28+B30+B35+B37+B41+B48+B53+B62+B69</f>
        <v>1200</v>
      </c>
      <c r="C70" s="7">
        <f>C7+C13+C17+C21+C23+C26+C28+C30+C35+C37+C41+C48+C53+C62+C69</f>
        <v>2400</v>
      </c>
      <c r="D70" s="7">
        <f t="shared" ref="D70:K70" si="3">D7+D13+D17+D21+D23+D26+D28+D30+D35+D37+D41+D48+D53+D62+D69+D64</f>
        <v>233000</v>
      </c>
      <c r="E70" s="7">
        <f t="shared" si="3"/>
        <v>932000</v>
      </c>
      <c r="F70" s="7">
        <f t="shared" si="3"/>
        <v>1955666</v>
      </c>
      <c r="G70" s="7">
        <f t="shared" si="3"/>
        <v>7143444</v>
      </c>
      <c r="H70" s="7">
        <f t="shared" si="3"/>
        <v>3901466</v>
      </c>
      <c r="I70" s="7">
        <f t="shared" si="3"/>
        <v>15605864</v>
      </c>
      <c r="J70" s="7">
        <f t="shared" si="3"/>
        <v>10000000</v>
      </c>
      <c r="K70" s="7">
        <f t="shared" si="3"/>
        <v>5605864</v>
      </c>
      <c r="L70" s="9">
        <f t="shared" ref="L70:M70" si="4">L7+L13+L17+L21+L23+L26+L28+L30+L35+L37+L41+L48+L53+L62+L69+L64</f>
        <v>6091332</v>
      </c>
      <c r="M70" s="9">
        <f t="shared" si="4"/>
        <v>18077844</v>
      </c>
    </row>
    <row r="71" spans="1:13" ht="18.75" customHeight="1" x14ac:dyDescent="0.2">
      <c r="A71" s="21" t="s">
        <v>80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mergeCells count="7">
    <mergeCell ref="B2:M2"/>
    <mergeCell ref="A4:A5"/>
    <mergeCell ref="B4:C4"/>
    <mergeCell ref="D4:E4"/>
    <mergeCell ref="F4:G4"/>
    <mergeCell ref="L4:M4"/>
    <mergeCell ref="H4:K4"/>
  </mergeCells>
  <pageMargins left="0.19685039370078741" right="0.11811023622047245" top="0.39370078740157483" bottom="0.3937007874015748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районы</vt:lpstr>
      <vt:lpstr>районы!Заголовки_для_печати</vt:lpstr>
      <vt:lpstr>районы!Область_печати</vt:lpstr>
    </vt:vector>
  </TitlesOfParts>
  <Company>IBS-Borlas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Морозкина Т.Ю.</cp:lastModifiedBy>
  <cp:lastPrinted>2022-05-16T08:18:50Z</cp:lastPrinted>
  <dcterms:created xsi:type="dcterms:W3CDTF">2009-11-19T10:40:57Z</dcterms:created>
  <dcterms:modified xsi:type="dcterms:W3CDTF">2022-05-16T08:19:37Z</dcterms:modified>
</cp:coreProperties>
</file>